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2" i="1" l="1"/>
  <c r="G26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70" i="1"/>
  <c r="G71" i="1"/>
  <c r="G72" i="1"/>
  <c r="G73" i="1"/>
  <c r="G75" i="1"/>
  <c r="G76" i="1"/>
  <c r="G77" i="1"/>
  <c r="G79" i="1"/>
  <c r="G81" i="1"/>
  <c r="G82" i="1"/>
  <c r="G83" i="1"/>
  <c r="C80" i="1"/>
  <c r="C78" i="1"/>
  <c r="C74" i="1"/>
  <c r="C69" i="1"/>
  <c r="C63" i="1"/>
  <c r="C56" i="1"/>
  <c r="C53" i="1"/>
  <c r="C45" i="1"/>
  <c r="C40" i="1"/>
  <c r="C35" i="1"/>
  <c r="C24" i="1"/>
  <c r="C19" i="1"/>
  <c r="C16" i="1"/>
  <c r="C7" i="1"/>
  <c r="G53" i="1" l="1"/>
  <c r="G40" i="1"/>
  <c r="C84" i="1"/>
  <c r="E24" i="1"/>
  <c r="F24" i="1" s="1"/>
  <c r="D24" i="1"/>
  <c r="F33" i="1"/>
  <c r="E40" i="1"/>
  <c r="D40" i="1"/>
  <c r="F40" i="1" s="1"/>
  <c r="F41" i="1"/>
  <c r="E80" i="1"/>
  <c r="F80" i="1" s="1"/>
  <c r="D80" i="1"/>
  <c r="E78" i="1"/>
  <c r="D78" i="1"/>
  <c r="E74" i="1"/>
  <c r="G74" i="1" s="1"/>
  <c r="D74" i="1"/>
  <c r="E69" i="1"/>
  <c r="F69" i="1" s="1"/>
  <c r="D69" i="1"/>
  <c r="E63" i="1"/>
  <c r="G63" i="1" s="1"/>
  <c r="D63" i="1"/>
  <c r="E56" i="1"/>
  <c r="G56" i="1" s="1"/>
  <c r="D56" i="1"/>
  <c r="E53" i="1"/>
  <c r="D53" i="1"/>
  <c r="E45" i="1"/>
  <c r="G45" i="1" s="1"/>
  <c r="D45" i="1"/>
  <c r="E35" i="1"/>
  <c r="G35" i="1" s="1"/>
  <c r="D35" i="1"/>
  <c r="E19" i="1"/>
  <c r="G19" i="1" s="1"/>
  <c r="D19" i="1"/>
  <c r="E16" i="1"/>
  <c r="E84" i="1" s="1"/>
  <c r="D16" i="1"/>
  <c r="E7" i="1"/>
  <c r="G7" i="1" s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45" i="1"/>
  <c r="F7" i="1"/>
  <c r="G80" i="1" l="1"/>
  <c r="F78" i="1"/>
  <c r="G78" i="1"/>
  <c r="G69" i="1"/>
  <c r="G24" i="1"/>
  <c r="G16" i="1"/>
  <c r="G84" i="1"/>
  <c r="F35" i="1"/>
  <c r="F56" i="1"/>
  <c r="F63" i="1"/>
  <c r="F74" i="1"/>
  <c r="F53" i="1"/>
  <c r="D84" i="1"/>
  <c r="F84" i="1" s="1"/>
  <c r="F19" i="1"/>
  <c r="F16" i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<sst xmlns="http://schemas.openxmlformats.org/spreadsheetml/2006/main" count="164" uniqueCount="164">
  <si>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</si>
  <si>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</si>
  <si>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</si>
  <si>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</si>
  <si>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</si>
  <si>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</si>
  <si>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</si>
  <si>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</si>
  <si>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</si>
  <si>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</si>
  <si>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</si>
  <si>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</si>
  <si>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</si>
  <si>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</si>
  <si>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</si>
  <si>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</si>
  <si>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</si>
  <si>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</si>
  <si>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</si>
  <si>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</si>
  <si>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</si>
  <si>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</si>
  <si>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</si>
  <si>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</si>
  <si>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</si>
  <si>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</si>
  <si>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</si>
  <si>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</si>
  <si>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</si>
  <si>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</si>
  <si>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</si>
  <si>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</si>
  <si>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</si>
  <si>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</si>
  <si>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</si>
  <si>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</si>
  <si>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</si>
  <si>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</si>
  <si>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</si>
  <si>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</si>
  <si>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</si>
  <si>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</si>
  <si>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</si>
  <si>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</si>
  <si>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</si>
  <si>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</si>
  <si>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</si>
  <si>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</si>
  <si>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</si>
  <si>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</si>
  <si>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</si>
  <si>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</si>
  <si>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</si>
  <si>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</si>
  <si>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</si>
  <si>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</si>
  <si>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</si>
  <si>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</si>
  <si>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</si>
  <si>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</si>
  <si>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</si>
  <si>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</si>
  <si>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</si>
  <si>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</si>
  <si>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</si>
  <si>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</si>
  <si>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</si>
  <si>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</si>
  <si>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</si>
  <si>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</si>
  <si>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</si>
  <si>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</si>
  <si>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</si>
  <si>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</si>
  <si>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</si>
  <si>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</si>
  <si>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</si>
  <si>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</si>
  <si>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</si>
  <si>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</si>
  <si>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</si>
  <si>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</si>
  <si>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</si>
  <si>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</si>
  <si>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</si>
  <si>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</si>
  <si>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</si>
  <si>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</si>
  <si>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</si>
  <si>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</si>
  <si>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</si>
  <si>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</si>
  <si>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</si>
  <si>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</si>
  <si>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</si>
  <si>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</si>
  <si>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</si>
  <si>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</si>
  <si>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</si>
  <si>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</si>
  <si>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</si>
  <si>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</si>
  <si>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</si>
  <si>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</si>
  <si>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</si>
  <si>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</si>
  <si>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</si>
  <si>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</si>
  <si>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</si>
  <si>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</si>
  <si>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</si>
  <si>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</si>
  <si>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</si>
  <si>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</si>
  <si>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</si>
  <si>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</si>
  <si>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</si>
  <si>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</si>
  <si>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</si>
  <si>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</si>
  <si>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</si>
  <si>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</si>
  <si>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</si>
  <si>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</si>
  <si>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</si>
  <si>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</si>
  <si>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</si>
  <si>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</si>
  <si>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</si>
  <si>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</si>
  <si>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</si>
  <si>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</si>
  <si>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</si>
  <si>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</si>
  <si>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</si>
  <si>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</si>
  <si>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</si>
  <si>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</si>
  <si>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</si>
  <si>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</si>
  <si>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</si>
  <si>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</si>
  <si>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</si>
  <si>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</si>
  <si>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</si>
  <si>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</si>
  <si>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</si>
  <si>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</si>
  <si>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</si>
  <si>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</si>
  <si>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</si>
  <si>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</si>
  <si>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</si>
  <si>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</si>
  <si>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</si>
  <si>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</si>
  <si>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</si>
  <si>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</si>
  <si>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</si>
  <si>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</si>
  <si>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Темп роста 2020 к соответствующему периоду 2019, %</t>
  </si>
  <si>
    <t>Сведения об исполнении областного бюджета Брянской области за 1 полугодие 2020 года по расходам в разрезе разделов и подразделов классификации расходов в сравнении с соответствующим периодом 2019 года</t>
  </si>
  <si>
    <t>Кассовое исполнение
за 1 полугодие
2019 года</t>
  </si>
  <si>
    <t>Кассовое исполнение
за 1 полугодие
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</si>
</sst>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31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tabSelected="1" view="pageBreakPreview" topLeftCell="A55" zoomScaleNormal="100" zoomScaleSheetLayoutView="100" workbookViewId="0">
      <selection activeCell="G79" sqref="G79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7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7"/>
      <c r="B1" s="27"/>
      <c r="C1" s="27"/>
      <c r="D1" s="27"/>
      <c r="E1" s="27"/>
    </row>
    <row r="2" spans="1:7" s="3" customFormat="1" ht="43.2" customHeight="1" x14ac:dyDescent="0.3">
      <c r="A2" s="21" t="s">
        <v>161</v>
      </c>
      <c r="B2" s="21"/>
      <c r="C2" s="21"/>
      <c r="D2" s="21"/>
      <c r="E2" s="21"/>
      <c r="F2" s="21"/>
      <c r="G2" s="21"/>
    </row>
    <row r="3" spans="1:7" s="3" customFormat="1" ht="15.6" x14ac:dyDescent="0.3">
      <c r="A3" s="4"/>
      <c r="B3" s="4"/>
      <c r="C3" s="4"/>
      <c r="D3" s="28"/>
      <c r="E3" s="28"/>
      <c r="F3" s="5" t="s">
        <v>149</v>
      </c>
    </row>
    <row r="4" spans="1:7" s="3" customFormat="1" ht="22.5" customHeight="1" x14ac:dyDescent="0.3">
      <c r="A4" s="24" t="s">
        <v>145</v>
      </c>
      <c r="B4" s="24" t="s">
        <v>146</v>
      </c>
      <c r="C4" s="18" t="s">
        <v>162</v>
      </c>
      <c r="D4" s="18" t="s">
        <v>157</v>
      </c>
      <c r="E4" s="18" t="s">
        <v>163</v>
      </c>
      <c r="F4" s="18" t="s">
        <v>148</v>
      </c>
      <c r="G4" s="18" t="s">
        <v>160</v>
      </c>
    </row>
    <row r="5" spans="1:7" s="3" customFormat="1" ht="35.4" customHeight="1" x14ac:dyDescent="0.3">
      <c r="A5" s="25"/>
      <c r="B5" s="25"/>
      <c r="C5" s="19"/>
      <c r="D5" s="19"/>
      <c r="E5" s="19"/>
      <c r="F5" s="19"/>
      <c r="G5" s="19"/>
    </row>
    <row r="6" spans="1:7" s="3" customFormat="1" ht="39.6" customHeight="1" x14ac:dyDescent="0.3">
      <c r="A6" s="26"/>
      <c r="B6" s="26"/>
      <c r="C6" s="20"/>
      <c r="D6" s="20"/>
      <c r="E6" s="20"/>
      <c r="F6" s="20"/>
      <c r="G6" s="20"/>
    </row>
    <row r="7" spans="1:7" ht="18" customHeight="1" x14ac:dyDescent="0.3">
      <c r="A7" s="11" t="s">
        <v>99</v>
      </c>
      <c r="B7" s="12" t="s">
        <v>6</v>
      </c>
      <c r="C7" s="6">
        <f>C8+C9+C10+C11+C12+C13+C14+C15</f>
        <v>712136616.30999994</v>
      </c>
      <c r="D7" s="6">
        <f>D8+D9+D10+D11+D12+D13+D14+D15</f>
        <v>2079637978.6399999</v>
      </c>
      <c r="E7" s="6">
        <f>E8+E9+E10+E11+E12+E13+E14+E15</f>
        <v>812478242.13000011</v>
      </c>
      <c r="F7" s="7">
        <f>E7/D7*100</f>
        <v>39.068253728532518</v>
      </c>
      <c r="G7" s="7">
        <f>E7/C7*100</f>
        <v>114.09022138756598</v>
      </c>
    </row>
    <row r="8" spans="1:7" ht="31.2" x14ac:dyDescent="0.3">
      <c r="A8" s="10" t="s">
        <v>134</v>
      </c>
      <c r="B8" s="13" t="s">
        <v>39</v>
      </c>
      <c r="C8" s="14">
        <v>2593415.29</v>
      </c>
      <c r="D8" s="14">
        <v>6876805</v>
      </c>
      <c r="E8" s="14">
        <v>2204350.08</v>
      </c>
      <c r="F8" s="8">
        <f t="shared" ref="F8:F73" si="0">E8/D8*100</f>
        <v>32.054858033636265</v>
      </c>
      <c r="G8" s="8">
        <f t="shared" ref="G8:G71" si="1">E8/C8*100</f>
        <v>84.997959582477819</v>
      </c>
    </row>
    <row r="9" spans="1:7" ht="50.4" customHeight="1" x14ac:dyDescent="0.3">
      <c r="A9" s="10" t="s">
        <v>87</v>
      </c>
      <c r="B9" s="13" t="s">
        <v>52</v>
      </c>
      <c r="C9" s="14">
        <v>64527663.060000002</v>
      </c>
      <c r="D9" s="14">
        <v>158018001</v>
      </c>
      <c r="E9" s="14">
        <v>70304843.120000005</v>
      </c>
      <c r="F9" s="8">
        <f t="shared" si="0"/>
        <v>44.491667199359142</v>
      </c>
      <c r="G9" s="8">
        <f t="shared" si="1"/>
        <v>108.9530284935752</v>
      </c>
    </row>
    <row r="10" spans="1:7" ht="51" customHeight="1" x14ac:dyDescent="0.3">
      <c r="A10" s="10" t="s">
        <v>17</v>
      </c>
      <c r="B10" s="13" t="s">
        <v>69</v>
      </c>
      <c r="C10" s="14">
        <v>106208532.39</v>
      </c>
      <c r="D10" s="14">
        <v>286216055</v>
      </c>
      <c r="E10" s="14">
        <v>106440372.66</v>
      </c>
      <c r="F10" s="8">
        <f t="shared" si="0"/>
        <v>37.188819704750664</v>
      </c>
      <c r="G10" s="8">
        <f t="shared" si="1"/>
        <v>100.21828780116147</v>
      </c>
    </row>
    <row r="11" spans="1:7" ht="15.6" x14ac:dyDescent="0.3">
      <c r="A11" s="10" t="s">
        <v>29</v>
      </c>
      <c r="B11" s="13" t="s">
        <v>85</v>
      </c>
      <c r="C11" s="14">
        <v>94960626.319999993</v>
      </c>
      <c r="D11" s="14">
        <v>277678108</v>
      </c>
      <c r="E11" s="14">
        <v>103211311.19</v>
      </c>
      <c r="F11" s="8">
        <f t="shared" si="0"/>
        <v>37.169408828585077</v>
      </c>
      <c r="G11" s="8">
        <f t="shared" si="1"/>
        <v>108.68853248945167</v>
      </c>
    </row>
    <row r="12" spans="1:7" ht="46.8" x14ac:dyDescent="0.3">
      <c r="A12" s="10" t="s">
        <v>78</v>
      </c>
      <c r="B12" s="13" t="s">
        <v>103</v>
      </c>
      <c r="C12" s="14">
        <v>62187254.560000002</v>
      </c>
      <c r="D12" s="14">
        <v>144997595</v>
      </c>
      <c r="E12" s="14">
        <v>67498769.609999999</v>
      </c>
      <c r="F12" s="8">
        <f t="shared" si="0"/>
        <v>46.551647708363717</v>
      </c>
      <c r="G12" s="8">
        <f t="shared" si="1"/>
        <v>108.54116343868387</v>
      </c>
    </row>
    <row r="13" spans="1:7" ht="15.6" x14ac:dyDescent="0.3">
      <c r="A13" s="10" t="s">
        <v>10</v>
      </c>
      <c r="B13" s="13" t="s">
        <v>117</v>
      </c>
      <c r="C13" s="14">
        <v>125362192.56</v>
      </c>
      <c r="D13" s="14">
        <v>226875725</v>
      </c>
      <c r="E13" s="14">
        <v>140975270.52000001</v>
      </c>
      <c r="F13" s="8">
        <f t="shared" si="0"/>
        <v>62.13766171766504</v>
      </c>
      <c r="G13" s="8">
        <f t="shared" si="1"/>
        <v>112.45437531138217</v>
      </c>
    </row>
    <row r="14" spans="1:7" ht="15.6" x14ac:dyDescent="0.3">
      <c r="A14" s="10" t="s">
        <v>142</v>
      </c>
      <c r="B14" s="13" t="s">
        <v>122</v>
      </c>
      <c r="C14" s="14">
        <v>0</v>
      </c>
      <c r="D14" s="14">
        <v>65205960</v>
      </c>
      <c r="E14" s="14">
        <v>0</v>
      </c>
      <c r="F14" s="8">
        <f t="shared" si="0"/>
        <v>0</v>
      </c>
      <c r="G14" s="8"/>
    </row>
    <row r="15" spans="1:7" ht="15.6" x14ac:dyDescent="0.3">
      <c r="A15" s="10" t="s">
        <v>96</v>
      </c>
      <c r="B15" s="13" t="s">
        <v>8</v>
      </c>
      <c r="C15" s="14">
        <v>256296932.13</v>
      </c>
      <c r="D15" s="14">
        <v>913769729.63999999</v>
      </c>
      <c r="E15" s="14">
        <v>321843324.94999999</v>
      </c>
      <c r="F15" s="8">
        <f t="shared" si="0"/>
        <v>35.221491204003591</v>
      </c>
      <c r="G15" s="8">
        <f t="shared" si="1"/>
        <v>125.57439617995634</v>
      </c>
    </row>
    <row r="16" spans="1:7" ht="15.6" x14ac:dyDescent="0.3">
      <c r="A16" s="11" t="s">
        <v>130</v>
      </c>
      <c r="B16" s="12" t="s">
        <v>131</v>
      </c>
      <c r="C16" s="6">
        <f>C17+C18</f>
        <v>37700035.710000001</v>
      </c>
      <c r="D16" s="6">
        <f>D17+D18</f>
        <v>168426614</v>
      </c>
      <c r="E16" s="6">
        <f>E17+E18</f>
        <v>39794436.730000004</v>
      </c>
      <c r="F16" s="7">
        <f t="shared" si="0"/>
        <v>23.627166624628579</v>
      </c>
      <c r="G16" s="7">
        <f t="shared" si="1"/>
        <v>105.55543510916215</v>
      </c>
    </row>
    <row r="17" spans="1:7" ht="15.6" x14ac:dyDescent="0.3">
      <c r="A17" s="10" t="s">
        <v>128</v>
      </c>
      <c r="B17" s="13" t="s">
        <v>26</v>
      </c>
      <c r="C17" s="14">
        <v>14720065.25</v>
      </c>
      <c r="D17" s="14">
        <v>30531800</v>
      </c>
      <c r="E17" s="14">
        <v>13992705.27</v>
      </c>
      <c r="F17" s="8">
        <f t="shared" si="0"/>
        <v>45.829938850640971</v>
      </c>
      <c r="G17" s="8">
        <f t="shared" si="1"/>
        <v>95.058717691485768</v>
      </c>
    </row>
    <row r="18" spans="1:7" ht="15.6" x14ac:dyDescent="0.3">
      <c r="A18" s="10" t="s">
        <v>24</v>
      </c>
      <c r="B18" s="13" t="s">
        <v>46</v>
      </c>
      <c r="C18" s="14">
        <v>22979970.460000001</v>
      </c>
      <c r="D18" s="14">
        <v>137894814</v>
      </c>
      <c r="E18" s="14">
        <v>25801731.460000001</v>
      </c>
      <c r="F18" s="8">
        <f t="shared" si="0"/>
        <v>18.711168833368891</v>
      </c>
      <c r="G18" s="8">
        <f t="shared" si="1"/>
        <v>112.27921943986694</v>
      </c>
    </row>
    <row r="19" spans="1:7" ht="31.2" x14ac:dyDescent="0.3">
      <c r="A19" s="11" t="s">
        <v>21</v>
      </c>
      <c r="B19" s="12" t="s">
        <v>102</v>
      </c>
      <c r="C19" s="6">
        <f>C20+C21+C22+C23</f>
        <v>232675593.63999999</v>
      </c>
      <c r="D19" s="6">
        <f>D20+D21+D22+D23</f>
        <v>918449294</v>
      </c>
      <c r="E19" s="6">
        <f>E20+E21+E22+E23</f>
        <v>343500784.01999998</v>
      </c>
      <c r="F19" s="7">
        <f t="shared" si="0"/>
        <v>37.400081448590015</v>
      </c>
      <c r="G19" s="7">
        <f t="shared" si="1"/>
        <v>147.63077581375845</v>
      </c>
    </row>
    <row r="20" spans="1:7" ht="33.6" customHeight="1" x14ac:dyDescent="0.3">
      <c r="A20" s="10" t="s">
        <v>115</v>
      </c>
      <c r="B20" s="13" t="s">
        <v>95</v>
      </c>
      <c r="C20" s="14">
        <v>12890281.49</v>
      </c>
      <c r="D20" s="14">
        <v>61169007</v>
      </c>
      <c r="E20" s="14">
        <v>18430323.809999999</v>
      </c>
      <c r="F20" s="8">
        <f t="shared" si="0"/>
        <v>30.130166752584358</v>
      </c>
      <c r="G20" s="8">
        <f t="shared" si="1"/>
        <v>142.97844328921633</v>
      </c>
    </row>
    <row r="21" spans="1:7" ht="15.6" x14ac:dyDescent="0.3">
      <c r="A21" s="10" t="s">
        <v>135</v>
      </c>
      <c r="B21" s="13" t="s">
        <v>49</v>
      </c>
      <c r="C21" s="14">
        <v>161533947.22999999</v>
      </c>
      <c r="D21" s="14">
        <v>512970439</v>
      </c>
      <c r="E21" s="14">
        <v>280563715.18000001</v>
      </c>
      <c r="F21" s="8">
        <f t="shared" si="0"/>
        <v>54.693934357492289</v>
      </c>
      <c r="G21" s="8">
        <f t="shared" si="1"/>
        <v>173.68715368573243</v>
      </c>
    </row>
    <row r="22" spans="1:7" ht="15.6" x14ac:dyDescent="0.3">
      <c r="A22" s="10" t="s">
        <v>82</v>
      </c>
      <c r="B22" s="13" t="s">
        <v>67</v>
      </c>
      <c r="C22" s="14">
        <v>2870000</v>
      </c>
      <c r="D22" s="14">
        <v>3900000</v>
      </c>
      <c r="E22" s="14">
        <v>840000</v>
      </c>
      <c r="F22" s="8">
        <f t="shared" si="0"/>
        <v>21.53846153846154</v>
      </c>
      <c r="G22" s="8">
        <f t="shared" si="1"/>
        <v>29.268292682926827</v>
      </c>
    </row>
    <row r="23" spans="1:7" ht="31.2" x14ac:dyDescent="0.3">
      <c r="A23" s="10" t="s">
        <v>112</v>
      </c>
      <c r="B23" s="13" t="s">
        <v>110</v>
      </c>
      <c r="C23" s="14">
        <v>55381364.920000002</v>
      </c>
      <c r="D23" s="14">
        <v>340409848</v>
      </c>
      <c r="E23" s="14">
        <v>43666745.030000001</v>
      </c>
      <c r="F23" s="8">
        <f t="shared" si="0"/>
        <v>12.827697343820677</v>
      </c>
      <c r="G23" s="8">
        <f t="shared" si="1"/>
        <v>78.847361550366074</v>
      </c>
    </row>
    <row r="24" spans="1:7" ht="15.6" x14ac:dyDescent="0.3">
      <c r="A24" s="11" t="s">
        <v>132</v>
      </c>
      <c r="B24" s="12" t="s">
        <v>71</v>
      </c>
      <c r="C24" s="6">
        <f>C25+C26+C27+C28+C29+C30+C31+C32+C33+C34</f>
        <v>7692874372.71</v>
      </c>
      <c r="D24" s="6">
        <f>D25+D26+D27+D28+D29+D30+D31+D32+D33+D34</f>
        <v>20925109949.68</v>
      </c>
      <c r="E24" s="6">
        <f>E25+E26+E27+E28+E29+E30+E31+E32+E33+E34</f>
        <v>8755730580.0599995</v>
      </c>
      <c r="F24" s="7">
        <f t="shared" si="0"/>
        <v>41.843175979077216</v>
      </c>
      <c r="G24" s="7">
        <f t="shared" si="1"/>
        <v>113.81611288389703</v>
      </c>
    </row>
    <row r="25" spans="1:7" ht="15.6" x14ac:dyDescent="0.3">
      <c r="A25" s="10" t="s">
        <v>107</v>
      </c>
      <c r="B25" s="13" t="s">
        <v>83</v>
      </c>
      <c r="C25" s="14">
        <v>96476362.950000003</v>
      </c>
      <c r="D25" s="14">
        <v>284371488</v>
      </c>
      <c r="E25" s="14">
        <v>100310739.55</v>
      </c>
      <c r="F25" s="8">
        <f t="shared" si="0"/>
        <v>35.274541852100164</v>
      </c>
      <c r="G25" s="8">
        <f t="shared" si="1"/>
        <v>103.9744207625107</v>
      </c>
    </row>
    <row r="26" spans="1:7" ht="15.6" x14ac:dyDescent="0.3">
      <c r="A26" s="10" t="s">
        <v>36</v>
      </c>
      <c r="B26" s="13" t="s">
        <v>141</v>
      </c>
      <c r="C26" s="14">
        <v>180000</v>
      </c>
      <c r="D26" s="14">
        <v>200000</v>
      </c>
      <c r="E26" s="14">
        <v>180000</v>
      </c>
      <c r="F26" s="8">
        <f t="shared" si="0"/>
        <v>90</v>
      </c>
      <c r="G26" s="8">
        <f t="shared" si="1"/>
        <v>100</v>
      </c>
    </row>
    <row r="27" spans="1:7" ht="15.6" x14ac:dyDescent="0.3">
      <c r="A27" s="10" t="s">
        <v>54</v>
      </c>
      <c r="B27" s="13" t="s">
        <v>2</v>
      </c>
      <c r="C27" s="14">
        <v>5201303979.79</v>
      </c>
      <c r="D27" s="14">
        <v>11343280775.610001</v>
      </c>
      <c r="E27" s="14">
        <v>4938963435.3400002</v>
      </c>
      <c r="F27" s="8">
        <f t="shared" si="0"/>
        <v>43.54087263677382</v>
      </c>
      <c r="G27" s="8">
        <f t="shared" si="1"/>
        <v>94.956254326427754</v>
      </c>
    </row>
    <row r="28" spans="1:7" ht="15.6" x14ac:dyDescent="0.3">
      <c r="A28" s="10" t="s">
        <v>93</v>
      </c>
      <c r="B28" s="13" t="s">
        <v>15</v>
      </c>
      <c r="C28" s="14">
        <v>0</v>
      </c>
      <c r="D28" s="14">
        <v>36234444</v>
      </c>
      <c r="E28" s="14">
        <v>1531935.67</v>
      </c>
      <c r="F28" s="8">
        <f t="shared" si="0"/>
        <v>4.2278437334377204</v>
      </c>
      <c r="G28" s="8"/>
    </row>
    <row r="29" spans="1:7" ht="15.6" x14ac:dyDescent="0.3">
      <c r="A29" s="10" t="s">
        <v>118</v>
      </c>
      <c r="B29" s="13" t="s">
        <v>35</v>
      </c>
      <c r="C29" s="14">
        <v>172644533.77000001</v>
      </c>
      <c r="D29" s="14">
        <v>537089694</v>
      </c>
      <c r="E29" s="14">
        <v>234408943.22</v>
      </c>
      <c r="F29" s="8">
        <f t="shared" si="0"/>
        <v>43.644282479939001</v>
      </c>
      <c r="G29" s="8">
        <f t="shared" si="1"/>
        <v>135.77547930494202</v>
      </c>
    </row>
    <row r="30" spans="1:7" ht="15.6" x14ac:dyDescent="0.3">
      <c r="A30" s="10" t="s">
        <v>33</v>
      </c>
      <c r="B30" s="13" t="s">
        <v>53</v>
      </c>
      <c r="C30" s="14">
        <v>158861689.25999999</v>
      </c>
      <c r="D30" s="14">
        <v>593003087</v>
      </c>
      <c r="E30" s="14">
        <v>265706969</v>
      </c>
      <c r="F30" s="8">
        <f t="shared" si="0"/>
        <v>44.807012783729405</v>
      </c>
      <c r="G30" s="8">
        <f t="shared" si="1"/>
        <v>167.25679440883471</v>
      </c>
    </row>
    <row r="31" spans="1:7" ht="15.6" x14ac:dyDescent="0.3">
      <c r="A31" s="10" t="s">
        <v>124</v>
      </c>
      <c r="B31" s="13" t="s">
        <v>64</v>
      </c>
      <c r="C31" s="14">
        <v>1932802401.5</v>
      </c>
      <c r="D31" s="14">
        <v>7252691972.5699997</v>
      </c>
      <c r="E31" s="14">
        <v>2738190896.8200002</v>
      </c>
      <c r="F31" s="8">
        <f t="shared" si="0"/>
        <v>37.754131944055516</v>
      </c>
      <c r="G31" s="8">
        <f t="shared" si="1"/>
        <v>141.66946888595328</v>
      </c>
    </row>
    <row r="32" spans="1:7" ht="15.6" x14ac:dyDescent="0.3">
      <c r="A32" s="10" t="s">
        <v>28</v>
      </c>
      <c r="B32" s="13" t="s">
        <v>22</v>
      </c>
      <c r="C32" s="14">
        <v>6319009</v>
      </c>
      <c r="D32" s="14">
        <v>68396200</v>
      </c>
      <c r="E32" s="14">
        <v>5243100</v>
      </c>
      <c r="F32" s="8">
        <f t="shared" si="0"/>
        <v>7.6657767536792969</v>
      </c>
      <c r="G32" s="8">
        <f t="shared" si="1"/>
        <v>82.973453590586757</v>
      </c>
    </row>
    <row r="33" spans="1:7" s="16" customFormat="1" ht="31.2" x14ac:dyDescent="0.3">
      <c r="A33" s="10" t="s">
        <v>155</v>
      </c>
      <c r="B33" s="13" t="s">
        <v>156</v>
      </c>
      <c r="C33" s="14">
        <v>0</v>
      </c>
      <c r="D33" s="14">
        <v>99000</v>
      </c>
      <c r="E33" s="14">
        <v>0</v>
      </c>
      <c r="F33" s="8">
        <f t="shared" si="0"/>
        <v>0</v>
      </c>
      <c r="G33" s="8"/>
    </row>
    <row r="34" spans="1:7" ht="15.6" x14ac:dyDescent="0.3">
      <c r="A34" s="10" t="s">
        <v>9</v>
      </c>
      <c r="B34" s="13" t="s">
        <v>55</v>
      </c>
      <c r="C34" s="14">
        <v>124286396.44</v>
      </c>
      <c r="D34" s="14">
        <v>809743288.5</v>
      </c>
      <c r="E34" s="14">
        <v>471194560.45999998</v>
      </c>
      <c r="F34" s="8">
        <f t="shared" si="0"/>
        <v>58.190610178796184</v>
      </c>
      <c r="G34" s="8">
        <f t="shared" si="1"/>
        <v>379.11997930318302</v>
      </c>
    </row>
    <row r="35" spans="1:7" ht="15.6" x14ac:dyDescent="0.3">
      <c r="A35" s="11" t="s">
        <v>129</v>
      </c>
      <c r="B35" s="12" t="s">
        <v>43</v>
      </c>
      <c r="C35" s="6">
        <f>C36+C37+C38+C39</f>
        <v>118922601.17</v>
      </c>
      <c r="D35" s="6">
        <f>D36+D37+D38+D39</f>
        <v>1513393572.1199999</v>
      </c>
      <c r="E35" s="6">
        <f>E36+E37+E38+E39</f>
        <v>188832782.06</v>
      </c>
      <c r="F35" s="7">
        <f t="shared" si="0"/>
        <v>12.477440471448434</v>
      </c>
      <c r="G35" s="7">
        <f t="shared" si="1"/>
        <v>158.78628637634938</v>
      </c>
    </row>
    <row r="36" spans="1:7" ht="15.6" x14ac:dyDescent="0.3">
      <c r="A36" s="10" t="s">
        <v>7</v>
      </c>
      <c r="B36" s="13" t="s">
        <v>61</v>
      </c>
      <c r="C36" s="14">
        <v>23100000</v>
      </c>
      <c r="D36" s="14">
        <v>145832853.58000001</v>
      </c>
      <c r="E36" s="14">
        <v>55059287.530000001</v>
      </c>
      <c r="F36" s="8">
        <f t="shared" si="0"/>
        <v>37.755064224808535</v>
      </c>
      <c r="G36" s="8">
        <f t="shared" si="1"/>
        <v>238.35189406926406</v>
      </c>
    </row>
    <row r="37" spans="1:7" ht="15.6" x14ac:dyDescent="0.3">
      <c r="A37" s="10" t="s">
        <v>47</v>
      </c>
      <c r="B37" s="13" t="s">
        <v>75</v>
      </c>
      <c r="C37" s="14">
        <v>77512212.859999999</v>
      </c>
      <c r="D37" s="14">
        <v>943927002.20000005</v>
      </c>
      <c r="E37" s="14">
        <v>63233394.75</v>
      </c>
      <c r="F37" s="8">
        <f t="shared" si="0"/>
        <v>6.6989708528967435</v>
      </c>
      <c r="G37" s="8">
        <f t="shared" si="1"/>
        <v>81.578621506020056</v>
      </c>
    </row>
    <row r="38" spans="1:7" ht="15.6" x14ac:dyDescent="0.3">
      <c r="A38" s="10" t="s">
        <v>57</v>
      </c>
      <c r="B38" s="13" t="s">
        <v>89</v>
      </c>
      <c r="C38" s="14">
        <v>0</v>
      </c>
      <c r="D38" s="14">
        <v>360034375.82999998</v>
      </c>
      <c r="E38" s="14">
        <v>50792213.380000003</v>
      </c>
      <c r="F38" s="8">
        <f t="shared" si="0"/>
        <v>14.107601048624014</v>
      </c>
      <c r="G38" s="8"/>
    </row>
    <row r="39" spans="1:7" ht="31.2" x14ac:dyDescent="0.3">
      <c r="A39" s="10" t="s">
        <v>3</v>
      </c>
      <c r="B39" s="13" t="s">
        <v>126</v>
      </c>
      <c r="C39" s="14">
        <v>18310388.309999999</v>
      </c>
      <c r="D39" s="14">
        <v>63599340.509999998</v>
      </c>
      <c r="E39" s="14">
        <v>19747886.399999999</v>
      </c>
      <c r="F39" s="8">
        <f t="shared" si="0"/>
        <v>31.050457821799192</v>
      </c>
      <c r="G39" s="8">
        <f t="shared" si="1"/>
        <v>107.85072422093269</v>
      </c>
    </row>
    <row r="40" spans="1:7" ht="15.6" x14ac:dyDescent="0.3">
      <c r="A40" s="11" t="s">
        <v>140</v>
      </c>
      <c r="B40" s="12" t="s">
        <v>16</v>
      </c>
      <c r="C40" s="6">
        <f>C41+C42+C43+C44</f>
        <v>8854904.1899999995</v>
      </c>
      <c r="D40" s="6">
        <f>D41+D42+D43+D44</f>
        <v>25130325</v>
      </c>
      <c r="E40" s="6">
        <f>E41+E42+E43+E44</f>
        <v>10175289.810000001</v>
      </c>
      <c r="F40" s="7">
        <f t="shared" si="0"/>
        <v>40.49008442986711</v>
      </c>
      <c r="G40" s="7">
        <f t="shared" si="1"/>
        <v>114.91134846485562</v>
      </c>
    </row>
    <row r="41" spans="1:7" s="15" customFormat="1" ht="15.6" x14ac:dyDescent="0.3">
      <c r="A41" s="10" t="s">
        <v>150</v>
      </c>
      <c r="B41" s="13" t="s">
        <v>151</v>
      </c>
      <c r="C41" s="14">
        <v>0</v>
      </c>
      <c r="D41" s="14">
        <v>500000</v>
      </c>
      <c r="E41" s="14">
        <v>0</v>
      </c>
      <c r="F41" s="8">
        <f t="shared" si="0"/>
        <v>0</v>
      </c>
      <c r="G41" s="8"/>
    </row>
    <row r="42" spans="1:7" ht="31.2" x14ac:dyDescent="0.3">
      <c r="A42" s="10" t="s">
        <v>48</v>
      </c>
      <c r="B42" s="13" t="s">
        <v>65</v>
      </c>
      <c r="C42" s="14">
        <v>24400</v>
      </c>
      <c r="D42" s="14">
        <v>51900</v>
      </c>
      <c r="E42" s="14">
        <v>24400</v>
      </c>
      <c r="F42" s="8">
        <f t="shared" si="0"/>
        <v>47.01348747591522</v>
      </c>
      <c r="G42" s="8">
        <f t="shared" si="1"/>
        <v>100</v>
      </c>
    </row>
    <row r="43" spans="1:7" ht="31.2" x14ac:dyDescent="0.3">
      <c r="A43" s="10" t="s">
        <v>109</v>
      </c>
      <c r="B43" s="13" t="s">
        <v>79</v>
      </c>
      <c r="C43" s="14">
        <v>0</v>
      </c>
      <c r="D43" s="14">
        <v>300000</v>
      </c>
      <c r="E43" s="14">
        <v>0</v>
      </c>
      <c r="F43" s="8">
        <f t="shared" si="0"/>
        <v>0</v>
      </c>
      <c r="G43" s="8"/>
    </row>
    <row r="44" spans="1:7" ht="15.6" x14ac:dyDescent="0.3">
      <c r="A44" s="10" t="s">
        <v>11</v>
      </c>
      <c r="B44" s="13" t="s">
        <v>94</v>
      </c>
      <c r="C44" s="14">
        <v>8830504.1899999995</v>
      </c>
      <c r="D44" s="14">
        <v>24278425</v>
      </c>
      <c r="E44" s="14">
        <v>10150889.810000001</v>
      </c>
      <c r="F44" s="8">
        <f t="shared" si="0"/>
        <v>41.810330818411821</v>
      </c>
      <c r="G44" s="8">
        <f t="shared" si="1"/>
        <v>114.95255074444397</v>
      </c>
    </row>
    <row r="45" spans="1:7" ht="15.6" x14ac:dyDescent="0.3">
      <c r="A45" s="11" t="s">
        <v>138</v>
      </c>
      <c r="B45" s="12" t="s">
        <v>139</v>
      </c>
      <c r="C45" s="6">
        <f>C46+C47+C48+C49+C50+C51+C52</f>
        <v>6293407852.6100006</v>
      </c>
      <c r="D45" s="6">
        <f>D46+D47+D48+D49+D50+D51+D52</f>
        <v>14780741722.09</v>
      </c>
      <c r="E45" s="6">
        <f>E46+E47+E48+E49+E50+E51+E52</f>
        <v>7006743202.8399992</v>
      </c>
      <c r="F45" s="7">
        <f t="shared" si="0"/>
        <v>47.404543930081232</v>
      </c>
      <c r="G45" s="7">
        <f t="shared" si="1"/>
        <v>111.33464359749328</v>
      </c>
    </row>
    <row r="46" spans="1:7" ht="15.6" x14ac:dyDescent="0.3">
      <c r="A46" s="10" t="s">
        <v>104</v>
      </c>
      <c r="B46" s="13" t="s">
        <v>5</v>
      </c>
      <c r="C46" s="14">
        <v>1690195178.6300001</v>
      </c>
      <c r="D46" s="14">
        <v>496414630.31</v>
      </c>
      <c r="E46" s="14">
        <v>49117847.439999998</v>
      </c>
      <c r="F46" s="8">
        <f t="shared" si="0"/>
        <v>9.894520515909651</v>
      </c>
      <c r="G46" s="8">
        <f t="shared" si="1"/>
        <v>2.9060458851748008</v>
      </c>
    </row>
    <row r="47" spans="1:7" ht="15.6" x14ac:dyDescent="0.3">
      <c r="A47" s="10" t="s">
        <v>81</v>
      </c>
      <c r="B47" s="13" t="s">
        <v>20</v>
      </c>
      <c r="C47" s="14">
        <v>3368692025.9400001</v>
      </c>
      <c r="D47" s="14">
        <v>2007513938.3399999</v>
      </c>
      <c r="E47" s="14">
        <v>926945056.65999997</v>
      </c>
      <c r="F47" s="8">
        <f t="shared" si="0"/>
        <v>46.173779367454095</v>
      </c>
      <c r="G47" s="8">
        <f t="shared" si="1"/>
        <v>27.51646780181234</v>
      </c>
    </row>
    <row r="48" spans="1:7" ht="15.6" x14ac:dyDescent="0.3">
      <c r="A48" s="10" t="s">
        <v>152</v>
      </c>
      <c r="B48" s="13" t="s">
        <v>34</v>
      </c>
      <c r="C48" s="14">
        <v>83054384.25</v>
      </c>
      <c r="D48" s="14">
        <v>722108733.92999995</v>
      </c>
      <c r="E48" s="14">
        <v>180854478.62</v>
      </c>
      <c r="F48" s="8">
        <f t="shared" si="0"/>
        <v>25.045324910518495</v>
      </c>
      <c r="G48" s="8">
        <f t="shared" si="1"/>
        <v>217.75428263439326</v>
      </c>
    </row>
    <row r="49" spans="1:7" ht="15.6" x14ac:dyDescent="0.3">
      <c r="A49" s="10" t="s">
        <v>18</v>
      </c>
      <c r="B49" s="13" t="s">
        <v>51</v>
      </c>
      <c r="C49" s="14">
        <v>900764823.57000005</v>
      </c>
      <c r="D49" s="14">
        <v>1699080456.1099999</v>
      </c>
      <c r="E49" s="14">
        <v>954104073.08000004</v>
      </c>
      <c r="F49" s="8">
        <f t="shared" si="0"/>
        <v>56.154143239596564</v>
      </c>
      <c r="G49" s="8">
        <f t="shared" si="1"/>
        <v>105.92155112125722</v>
      </c>
    </row>
    <row r="50" spans="1:7" ht="31.2" x14ac:dyDescent="0.3">
      <c r="A50" s="10" t="s">
        <v>41</v>
      </c>
      <c r="B50" s="13" t="s">
        <v>68</v>
      </c>
      <c r="C50" s="14">
        <v>15388311.640000001</v>
      </c>
      <c r="D50" s="14">
        <v>41205985</v>
      </c>
      <c r="E50" s="14">
        <v>21574370.899999999</v>
      </c>
      <c r="F50" s="8">
        <f t="shared" si="0"/>
        <v>52.357372114754682</v>
      </c>
      <c r="G50" s="8">
        <f t="shared" si="1"/>
        <v>140.19972694028436</v>
      </c>
    </row>
    <row r="51" spans="1:7" ht="15.6" x14ac:dyDescent="0.3">
      <c r="A51" s="10" t="s">
        <v>153</v>
      </c>
      <c r="B51" s="13" t="s">
        <v>98</v>
      </c>
      <c r="C51" s="14">
        <v>111139964.77</v>
      </c>
      <c r="D51" s="14">
        <v>321858150</v>
      </c>
      <c r="E51" s="14">
        <v>50087897.700000003</v>
      </c>
      <c r="F51" s="8">
        <f t="shared" si="0"/>
        <v>15.562103274377236</v>
      </c>
      <c r="G51" s="8">
        <f t="shared" si="1"/>
        <v>45.067404694301494</v>
      </c>
    </row>
    <row r="52" spans="1:7" ht="15.6" x14ac:dyDescent="0.3">
      <c r="A52" s="10" t="s">
        <v>37</v>
      </c>
      <c r="B52" s="13" t="s">
        <v>136</v>
      </c>
      <c r="C52" s="14">
        <v>124173163.81</v>
      </c>
      <c r="D52" s="14">
        <v>9492559828.3999996</v>
      </c>
      <c r="E52" s="14">
        <v>4824059478.4399996</v>
      </c>
      <c r="F52" s="8">
        <f t="shared" si="0"/>
        <v>50.819373969151059</v>
      </c>
      <c r="G52" s="8">
        <f t="shared" si="1"/>
        <v>3884.9452896451885</v>
      </c>
    </row>
    <row r="53" spans="1:7" ht="15.6" x14ac:dyDescent="0.3">
      <c r="A53" s="11" t="s">
        <v>32</v>
      </c>
      <c r="B53" s="12" t="s">
        <v>108</v>
      </c>
      <c r="C53" s="6">
        <f>C54+C55</f>
        <v>323446808.56999999</v>
      </c>
      <c r="D53" s="6">
        <f>D54+D55</f>
        <v>892728748</v>
      </c>
      <c r="E53" s="6">
        <f>E54+E55</f>
        <v>395754136.11000001</v>
      </c>
      <c r="F53" s="7">
        <f t="shared" si="0"/>
        <v>44.330838118142466</v>
      </c>
      <c r="G53" s="7">
        <f t="shared" si="1"/>
        <v>122.35524532138066</v>
      </c>
    </row>
    <row r="54" spans="1:7" ht="15.6" x14ac:dyDescent="0.3">
      <c r="A54" s="10" t="s">
        <v>70</v>
      </c>
      <c r="B54" s="13" t="s">
        <v>125</v>
      </c>
      <c r="C54" s="14">
        <v>307007419.48000002</v>
      </c>
      <c r="D54" s="14">
        <v>853487974</v>
      </c>
      <c r="E54" s="14">
        <v>378531723.54000002</v>
      </c>
      <c r="F54" s="8">
        <f t="shared" si="0"/>
        <v>44.351149057901083</v>
      </c>
      <c r="G54" s="8">
        <f t="shared" si="1"/>
        <v>123.29725587125735</v>
      </c>
    </row>
    <row r="55" spans="1:7" ht="15.6" x14ac:dyDescent="0.3">
      <c r="A55" s="10" t="s">
        <v>58</v>
      </c>
      <c r="B55" s="13" t="s">
        <v>25</v>
      </c>
      <c r="C55" s="14">
        <v>16439389.09</v>
      </c>
      <c r="D55" s="14">
        <v>39240774</v>
      </c>
      <c r="E55" s="14">
        <v>17222412.57</v>
      </c>
      <c r="F55" s="8">
        <f t="shared" si="0"/>
        <v>43.889074588589921</v>
      </c>
      <c r="G55" s="8">
        <f t="shared" si="1"/>
        <v>104.76309354145228</v>
      </c>
    </row>
    <row r="56" spans="1:7" ht="15.6" x14ac:dyDescent="0.3">
      <c r="A56" s="11" t="s">
        <v>56</v>
      </c>
      <c r="B56" s="12" t="s">
        <v>77</v>
      </c>
      <c r="C56" s="6">
        <f>C57+C58+C59+C60+C61+C62</f>
        <v>2247417096.6199999</v>
      </c>
      <c r="D56" s="6">
        <f>D57+D58+D59+D60+D61+D62</f>
        <v>8082542121.3499994</v>
      </c>
      <c r="E56" s="6">
        <f>E57+E58+E59+E60+E61+E62</f>
        <v>4890818574.8199997</v>
      </c>
      <c r="F56" s="7">
        <f t="shared" si="0"/>
        <v>60.51089498068837</v>
      </c>
      <c r="G56" s="7">
        <f t="shared" si="1"/>
        <v>217.61953231447512</v>
      </c>
    </row>
    <row r="57" spans="1:7" s="2" customFormat="1" ht="15.6" x14ac:dyDescent="0.3">
      <c r="A57" s="10" t="s">
        <v>45</v>
      </c>
      <c r="B57" s="13" t="s">
        <v>100</v>
      </c>
      <c r="C57" s="14">
        <v>1157788560.02</v>
      </c>
      <c r="D57" s="14">
        <v>4853644765.7299995</v>
      </c>
      <c r="E57" s="14">
        <v>2870555640.5599999</v>
      </c>
      <c r="F57" s="8">
        <f t="shared" si="0"/>
        <v>59.142268936285902</v>
      </c>
      <c r="G57" s="8">
        <f t="shared" si="1"/>
        <v>247.93435862852306</v>
      </c>
    </row>
    <row r="58" spans="1:7" s="9" customFormat="1" ht="15.6" x14ac:dyDescent="0.3">
      <c r="A58" s="10" t="s">
        <v>86</v>
      </c>
      <c r="B58" s="13" t="s">
        <v>113</v>
      </c>
      <c r="C58" s="14">
        <v>637357204.07000005</v>
      </c>
      <c r="D58" s="14">
        <v>1945173944.25</v>
      </c>
      <c r="E58" s="14">
        <v>1061968629.39</v>
      </c>
      <c r="F58" s="8">
        <f t="shared" si="0"/>
        <v>54.595047015163608</v>
      </c>
      <c r="G58" s="8">
        <f t="shared" si="1"/>
        <v>166.62063637290674</v>
      </c>
    </row>
    <row r="59" spans="1:7" ht="15.6" x14ac:dyDescent="0.3">
      <c r="A59" s="10" t="s">
        <v>91</v>
      </c>
      <c r="B59" s="13" t="s">
        <v>0</v>
      </c>
      <c r="C59" s="14">
        <v>48874891.479999997</v>
      </c>
      <c r="D59" s="14">
        <v>140235328.97999999</v>
      </c>
      <c r="E59" s="14">
        <v>103090048.26000001</v>
      </c>
      <c r="F59" s="8">
        <f t="shared" si="0"/>
        <v>73.512180568066725</v>
      </c>
      <c r="G59" s="8">
        <f t="shared" si="1"/>
        <v>210.92639827586174</v>
      </c>
    </row>
    <row r="60" spans="1:7" ht="15.6" x14ac:dyDescent="0.3">
      <c r="A60" s="10" t="s">
        <v>120</v>
      </c>
      <c r="B60" s="13" t="s">
        <v>13</v>
      </c>
      <c r="C60" s="14">
        <v>43899297.060000002</v>
      </c>
      <c r="D60" s="14">
        <v>89905119</v>
      </c>
      <c r="E60" s="14">
        <v>57428925.469999999</v>
      </c>
      <c r="F60" s="8">
        <f t="shared" si="0"/>
        <v>63.877258724277972</v>
      </c>
      <c r="G60" s="8">
        <f t="shared" si="1"/>
        <v>130.81969260580229</v>
      </c>
    </row>
    <row r="61" spans="1:7" ht="31.2" x14ac:dyDescent="0.3">
      <c r="A61" s="10" t="s">
        <v>4</v>
      </c>
      <c r="B61" s="13" t="s">
        <v>30</v>
      </c>
      <c r="C61" s="14">
        <v>65742381.07</v>
      </c>
      <c r="D61" s="14">
        <v>159482263</v>
      </c>
      <c r="E61" s="14">
        <v>87029660</v>
      </c>
      <c r="F61" s="8">
        <f t="shared" si="0"/>
        <v>54.570118559203038</v>
      </c>
      <c r="G61" s="8">
        <f t="shared" si="1"/>
        <v>132.3798417147899</v>
      </c>
    </row>
    <row r="62" spans="1:7" ht="15.6" x14ac:dyDescent="0.3">
      <c r="A62" s="10" t="s">
        <v>44</v>
      </c>
      <c r="B62" s="13" t="s">
        <v>74</v>
      </c>
      <c r="C62" s="14">
        <v>293754762.92000002</v>
      </c>
      <c r="D62" s="14">
        <v>894100700.38999999</v>
      </c>
      <c r="E62" s="14">
        <v>710745671.13999999</v>
      </c>
      <c r="F62" s="8">
        <f t="shared" si="0"/>
        <v>79.492798834625461</v>
      </c>
      <c r="G62" s="8">
        <f t="shared" si="1"/>
        <v>241.95205009614145</v>
      </c>
    </row>
    <row r="63" spans="1:7" ht="15.6" x14ac:dyDescent="0.3">
      <c r="A63" s="11" t="s">
        <v>59</v>
      </c>
      <c r="B63" s="12" t="s">
        <v>12</v>
      </c>
      <c r="C63" s="6">
        <f>C64+C65+C66+C67+C68</f>
        <v>7287809983.96</v>
      </c>
      <c r="D63" s="6">
        <f>D64+D65+D66+D67+D68</f>
        <v>19071264593.170002</v>
      </c>
      <c r="E63" s="6">
        <f>E64+E65+E66+E67+E68</f>
        <v>7938736178.75</v>
      </c>
      <c r="F63" s="7">
        <f t="shared" si="0"/>
        <v>41.626689934306206</v>
      </c>
      <c r="G63" s="7">
        <f t="shared" si="1"/>
        <v>108.93171194395362</v>
      </c>
    </row>
    <row r="64" spans="1:7" s="1" customFormat="1" ht="15.6" x14ac:dyDescent="0.3">
      <c r="A64" s="10" t="s">
        <v>111</v>
      </c>
      <c r="B64" s="13" t="s">
        <v>23</v>
      </c>
      <c r="C64" s="14">
        <v>71612192.799999997</v>
      </c>
      <c r="D64" s="14">
        <v>160513735.78</v>
      </c>
      <c r="E64" s="14">
        <v>71545689.719999999</v>
      </c>
      <c r="F64" s="8">
        <f t="shared" si="0"/>
        <v>44.572939114731255</v>
      </c>
      <c r="G64" s="8">
        <f t="shared" si="1"/>
        <v>99.907134417478687</v>
      </c>
    </row>
    <row r="65" spans="1:7" s="9" customFormat="1" ht="15.6" x14ac:dyDescent="0.3">
      <c r="A65" s="10" t="s">
        <v>127</v>
      </c>
      <c r="B65" s="13" t="s">
        <v>42</v>
      </c>
      <c r="C65" s="14">
        <v>653682337.12</v>
      </c>
      <c r="D65" s="14">
        <v>1876064383.9100001</v>
      </c>
      <c r="E65" s="14">
        <v>842735340.36000001</v>
      </c>
      <c r="F65" s="8">
        <f t="shared" si="0"/>
        <v>44.920384800633173</v>
      </c>
      <c r="G65" s="8">
        <f t="shared" si="1"/>
        <v>128.92123475034242</v>
      </c>
    </row>
    <row r="66" spans="1:7" ht="15.6" x14ac:dyDescent="0.3">
      <c r="A66" s="10" t="s">
        <v>66</v>
      </c>
      <c r="B66" s="13" t="s">
        <v>60</v>
      </c>
      <c r="C66" s="14">
        <v>5583454414.79</v>
      </c>
      <c r="D66" s="14">
        <v>12463883575.280001</v>
      </c>
      <c r="E66" s="14">
        <v>5657613951.4899998</v>
      </c>
      <c r="F66" s="8">
        <f t="shared" si="0"/>
        <v>45.392063535565413</v>
      </c>
      <c r="G66" s="8">
        <f t="shared" si="1"/>
        <v>101.32820170437067</v>
      </c>
    </row>
    <row r="67" spans="1:7" ht="15.6" x14ac:dyDescent="0.3">
      <c r="A67" s="10" t="s">
        <v>80</v>
      </c>
      <c r="B67" s="13" t="s">
        <v>73</v>
      </c>
      <c r="C67" s="14">
        <v>836267069.29999995</v>
      </c>
      <c r="D67" s="14">
        <v>4268359593.1999998</v>
      </c>
      <c r="E67" s="14">
        <v>1270676000.1400001</v>
      </c>
      <c r="F67" s="8">
        <f t="shared" si="0"/>
        <v>29.769656759105693</v>
      </c>
      <c r="G67" s="8">
        <f t="shared" si="1"/>
        <v>151.94619599258209</v>
      </c>
    </row>
    <row r="68" spans="1:7" ht="15.6" x14ac:dyDescent="0.3">
      <c r="A68" s="10" t="s">
        <v>116</v>
      </c>
      <c r="B68" s="13" t="s">
        <v>105</v>
      </c>
      <c r="C68" s="14">
        <v>142793969.94999999</v>
      </c>
      <c r="D68" s="14">
        <v>302443305</v>
      </c>
      <c r="E68" s="14">
        <v>96165197.040000007</v>
      </c>
      <c r="F68" s="8">
        <f t="shared" si="0"/>
        <v>31.796107055502521</v>
      </c>
      <c r="G68" s="8">
        <f t="shared" si="1"/>
        <v>67.345418769204841</v>
      </c>
    </row>
    <row r="69" spans="1:7" ht="15.6" x14ac:dyDescent="0.3">
      <c r="A69" s="11" t="s">
        <v>40</v>
      </c>
      <c r="B69" s="12" t="s">
        <v>133</v>
      </c>
      <c r="C69" s="6">
        <f>C70+C71+C72+C73</f>
        <v>205521241.23999998</v>
      </c>
      <c r="D69" s="6">
        <f>D70+D71+D72+D73</f>
        <v>3312852212.8699999</v>
      </c>
      <c r="E69" s="6">
        <f>E70+E71+E72+E73</f>
        <v>1007513137.0500001</v>
      </c>
      <c r="F69" s="7">
        <f t="shared" si="0"/>
        <v>30.412257242745167</v>
      </c>
      <c r="G69" s="7">
        <f t="shared" si="1"/>
        <v>490.22336132811893</v>
      </c>
    </row>
    <row r="70" spans="1:7" s="1" customFormat="1" ht="15.6" x14ac:dyDescent="0.3">
      <c r="A70" s="10" t="s">
        <v>38</v>
      </c>
      <c r="B70" s="13" t="s">
        <v>1</v>
      </c>
      <c r="C70" s="14">
        <v>127580185.73999999</v>
      </c>
      <c r="D70" s="14">
        <v>307704599</v>
      </c>
      <c r="E70" s="14">
        <v>140634857.31999999</v>
      </c>
      <c r="F70" s="8">
        <f t="shared" si="0"/>
        <v>45.704502882649471</v>
      </c>
      <c r="G70" s="8">
        <f t="shared" si="1"/>
        <v>110.2325227889263</v>
      </c>
    </row>
    <row r="71" spans="1:7" s="9" customFormat="1" ht="15.6" x14ac:dyDescent="0.3">
      <c r="A71" s="10" t="s">
        <v>114</v>
      </c>
      <c r="B71" s="13" t="s">
        <v>14</v>
      </c>
      <c r="C71" s="14">
        <v>17277784.960000001</v>
      </c>
      <c r="D71" s="14">
        <v>2762466265.8699999</v>
      </c>
      <c r="E71" s="14">
        <v>773378015.88</v>
      </c>
      <c r="F71" s="8">
        <f t="shared" si="0"/>
        <v>27.995926156094995</v>
      </c>
      <c r="G71" s="8">
        <f t="shared" si="1"/>
        <v>4476.1409964903278</v>
      </c>
    </row>
    <row r="72" spans="1:7" ht="15.6" x14ac:dyDescent="0.3">
      <c r="A72" s="10" t="s">
        <v>31</v>
      </c>
      <c r="B72" s="13" t="s">
        <v>27</v>
      </c>
      <c r="C72" s="14">
        <v>55464480.149999999</v>
      </c>
      <c r="D72" s="14">
        <v>226266127</v>
      </c>
      <c r="E72" s="14">
        <v>86773476.280000001</v>
      </c>
      <c r="F72" s="8">
        <f t="shared" si="0"/>
        <v>38.350184108644775</v>
      </c>
      <c r="G72" s="8">
        <f t="shared" ref="G72:G84" si="2">E72/C72*100</f>
        <v>156.44873267598814</v>
      </c>
    </row>
    <row r="73" spans="1:7" ht="16.8" customHeight="1" x14ac:dyDescent="0.3">
      <c r="A73" s="10" t="s">
        <v>144</v>
      </c>
      <c r="B73" s="13" t="s">
        <v>63</v>
      </c>
      <c r="C73" s="14">
        <v>5198790.3899999997</v>
      </c>
      <c r="D73" s="14">
        <v>16415221</v>
      </c>
      <c r="E73" s="14">
        <v>6726787.5700000003</v>
      </c>
      <c r="F73" s="8">
        <f t="shared" si="0"/>
        <v>40.978964401393078</v>
      </c>
      <c r="G73" s="8">
        <f t="shared" si="2"/>
        <v>129.39139810174191</v>
      </c>
    </row>
    <row r="74" spans="1:7" ht="15.6" x14ac:dyDescent="0.3">
      <c r="A74" s="11" t="s">
        <v>101</v>
      </c>
      <c r="B74" s="12" t="s">
        <v>106</v>
      </c>
      <c r="C74" s="6">
        <f>C75+C76+C77</f>
        <v>57680929.969999999</v>
      </c>
      <c r="D74" s="6">
        <f>D75+D76+D77</f>
        <v>158815929</v>
      </c>
      <c r="E74" s="6">
        <f>E75+E76+E77</f>
        <v>75375163.310000002</v>
      </c>
      <c r="F74" s="7">
        <f t="shared" ref="F74:F84" si="3">E74/D74*100</f>
        <v>47.460707363931995</v>
      </c>
      <c r="G74" s="7">
        <f t="shared" si="2"/>
        <v>130.67605419885362</v>
      </c>
    </row>
    <row r="75" spans="1:7" s="1" customFormat="1" ht="15.6" x14ac:dyDescent="0.3">
      <c r="A75" s="10" t="s">
        <v>123</v>
      </c>
      <c r="B75" s="13" t="s">
        <v>119</v>
      </c>
      <c r="C75" s="14">
        <v>13783512.5</v>
      </c>
      <c r="D75" s="14">
        <v>37314462</v>
      </c>
      <c r="E75" s="14">
        <v>21649511.149999999</v>
      </c>
      <c r="F75" s="8">
        <f t="shared" si="3"/>
        <v>58.019089622677654</v>
      </c>
      <c r="G75" s="8">
        <f t="shared" si="2"/>
        <v>157.06817220936969</v>
      </c>
    </row>
    <row r="76" spans="1:7" s="9" customFormat="1" ht="15.6" x14ac:dyDescent="0.3">
      <c r="A76" s="10" t="s">
        <v>143</v>
      </c>
      <c r="B76" s="13" t="s">
        <v>137</v>
      </c>
      <c r="C76" s="14">
        <v>28406845.850000001</v>
      </c>
      <c r="D76" s="14">
        <v>82201822</v>
      </c>
      <c r="E76" s="14">
        <v>37215857.719999999</v>
      </c>
      <c r="F76" s="8">
        <f t="shared" si="3"/>
        <v>45.273762569399004</v>
      </c>
      <c r="G76" s="8">
        <f t="shared" si="2"/>
        <v>131.01017239476448</v>
      </c>
    </row>
    <row r="77" spans="1:7" ht="16.2" customHeight="1" x14ac:dyDescent="0.3">
      <c r="A77" s="10" t="s">
        <v>88</v>
      </c>
      <c r="B77" s="13" t="s">
        <v>19</v>
      </c>
      <c r="C77" s="14">
        <v>15490571.619999999</v>
      </c>
      <c r="D77" s="14">
        <v>39299645</v>
      </c>
      <c r="E77" s="14">
        <v>16509794.439999999</v>
      </c>
      <c r="F77" s="8">
        <f t="shared" si="3"/>
        <v>42.010034543569027</v>
      </c>
      <c r="G77" s="8">
        <f t="shared" si="2"/>
        <v>106.57963337314212</v>
      </c>
    </row>
    <row r="78" spans="1:7" ht="31.2" x14ac:dyDescent="0.3">
      <c r="A78" s="11" t="s">
        <v>158</v>
      </c>
      <c r="B78" s="12" t="s">
        <v>72</v>
      </c>
      <c r="C78" s="6">
        <f>C79</f>
        <v>47670757.939999998</v>
      </c>
      <c r="D78" s="6">
        <f>D79</f>
        <v>203673478.36000001</v>
      </c>
      <c r="E78" s="6">
        <f>E79</f>
        <v>21676517.710000001</v>
      </c>
      <c r="F78" s="7">
        <f t="shared" si="3"/>
        <v>10.642778767535946</v>
      </c>
      <c r="G78" s="7">
        <f t="shared" si="2"/>
        <v>45.471309135220359</v>
      </c>
    </row>
    <row r="79" spans="1:7" s="1" customFormat="1" ht="31.2" x14ac:dyDescent="0.3">
      <c r="A79" s="10" t="s">
        <v>159</v>
      </c>
      <c r="B79" s="13" t="s">
        <v>92</v>
      </c>
      <c r="C79" s="14">
        <v>47670757.939999998</v>
      </c>
      <c r="D79" s="14">
        <v>203673478.36000001</v>
      </c>
      <c r="E79" s="14">
        <v>21676517.710000001</v>
      </c>
      <c r="F79" s="8">
        <f t="shared" si="3"/>
        <v>10.642778767535946</v>
      </c>
      <c r="G79" s="8">
        <f t="shared" si="2"/>
        <v>45.471309135220359</v>
      </c>
    </row>
    <row r="80" spans="1:7" s="9" customFormat="1" ht="46.8" x14ac:dyDescent="0.3">
      <c r="A80" s="11" t="s">
        <v>154</v>
      </c>
      <c r="B80" s="12" t="s">
        <v>50</v>
      </c>
      <c r="C80" s="6">
        <f>C81+C82+C83</f>
        <v>1496505059</v>
      </c>
      <c r="D80" s="6">
        <f>D81+D82+D83</f>
        <v>3140459750.6900001</v>
      </c>
      <c r="E80" s="6">
        <f>E81+E82+E83</f>
        <v>1529954197.3699999</v>
      </c>
      <c r="F80" s="7">
        <f t="shared" si="3"/>
        <v>48.717522873326082</v>
      </c>
      <c r="G80" s="7">
        <f t="shared" si="2"/>
        <v>102.23515037044722</v>
      </c>
    </row>
    <row r="81" spans="1:7" s="1" customFormat="1" ht="46.8" x14ac:dyDescent="0.3">
      <c r="A81" s="10" t="s">
        <v>121</v>
      </c>
      <c r="B81" s="13" t="s">
        <v>62</v>
      </c>
      <c r="C81" s="14">
        <v>1112524953</v>
      </c>
      <c r="D81" s="14">
        <v>2276300000</v>
      </c>
      <c r="E81" s="14">
        <v>1173739281</v>
      </c>
      <c r="F81" s="8">
        <f t="shared" si="3"/>
        <v>51.56347058823529</v>
      </c>
      <c r="G81" s="8">
        <f t="shared" si="2"/>
        <v>105.50228809115079</v>
      </c>
    </row>
    <row r="82" spans="1:7" s="9" customFormat="1" ht="15.6" x14ac:dyDescent="0.3">
      <c r="A82" s="10" t="s">
        <v>90</v>
      </c>
      <c r="B82" s="13" t="s">
        <v>76</v>
      </c>
      <c r="C82" s="14">
        <v>371480106</v>
      </c>
      <c r="D82" s="14">
        <v>727187180</v>
      </c>
      <c r="E82" s="14">
        <v>341830960</v>
      </c>
      <c r="F82" s="8">
        <f t="shared" si="3"/>
        <v>47.007286349575082</v>
      </c>
      <c r="G82" s="8">
        <f t="shared" si="2"/>
        <v>92.018645003832319</v>
      </c>
    </row>
    <row r="83" spans="1:7" ht="15.6" x14ac:dyDescent="0.3">
      <c r="A83" s="10" t="s">
        <v>84</v>
      </c>
      <c r="B83" s="13" t="s">
        <v>97</v>
      </c>
      <c r="C83" s="14">
        <v>12500000</v>
      </c>
      <c r="D83" s="14">
        <v>136972570.69</v>
      </c>
      <c r="E83" s="14">
        <v>14383956.369999999</v>
      </c>
      <c r="F83" s="8">
        <f t="shared" si="3"/>
        <v>10.501340741099293</v>
      </c>
      <c r="G83" s="8">
        <f t="shared" si="2"/>
        <v>115.07165095999999</v>
      </c>
    </row>
    <row r="84" spans="1:7" s="1" customFormat="1" ht="18" customHeight="1" x14ac:dyDescent="0.3">
      <c r="A84" s="22" t="s">
        <v>147</v>
      </c>
      <c r="B84" s="23"/>
      <c r="C84" s="29">
        <f>C7+C16+C19+C24+C35+C40+C45+C53+C56+C63+C69+C74+C78+C80</f>
        <v>26762623853.640003</v>
      </c>
      <c r="D84" s="29">
        <f>D7+D16+D19+D24+D35+D40+D45+D53+D56+D63+D69+D74+D78+D80</f>
        <v>75273226288.970001</v>
      </c>
      <c r="E84" s="29">
        <f>E7+E16+E19+E24+E35+E40+E45+E53+E56+E63+E69+E74+E78+E80</f>
        <v>33017083222.769997</v>
      </c>
      <c r="F84" s="30">
        <f t="shared" si="3"/>
        <v>43.862984025713381</v>
      </c>
      <c r="G84" s="30">
        <f t="shared" si="2"/>
        <v>123.3701276950067</v>
      </c>
    </row>
  </sheetData>
  <mergeCells count="11">
    <mergeCell ref="A84:B84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2020-07-28T05:52:54Z</dcterms:modified>
</cp:coreProperties>
</file>